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ocuments\Intégration des TIC en math\FBC\2101\"/>
    </mc:Choice>
  </mc:AlternateContent>
  <bookViews>
    <workbookView xWindow="0" yWindow="0" windowWidth="28800" windowHeight="12420"/>
  </bookViews>
  <sheets>
    <sheet name="Chapitre 1" sheetId="1" r:id="rId1"/>
  </sheets>
  <definedNames>
    <definedName name="table1">#REF!</definedName>
    <definedName name="Total">Tableau2[total]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1" l="1"/>
  <c r="D103" i="1" l="1"/>
  <c r="D98" i="1"/>
  <c r="D92" i="1"/>
  <c r="E5" i="1"/>
  <c r="D87" i="1"/>
  <c r="D83" i="1"/>
  <c r="D78" i="1"/>
  <c r="D68" i="1"/>
  <c r="F73" i="1"/>
  <c r="E64" i="1"/>
  <c r="E59" i="1"/>
  <c r="D54" i="1"/>
  <c r="E49" i="1"/>
  <c r="E44" i="1"/>
  <c r="D39" i="1"/>
  <c r="D34" i="1"/>
  <c r="D30" i="1"/>
  <c r="E26" i="1"/>
  <c r="D22" i="1"/>
  <c r="E22" i="1" s="1"/>
  <c r="D18" i="1"/>
  <c r="E13" i="1"/>
  <c r="D9" i="1"/>
  <c r="D5" i="1"/>
</calcChain>
</file>

<file path=xl/sharedStrings.xml><?xml version="1.0" encoding="utf-8"?>
<sst xmlns="http://schemas.openxmlformats.org/spreadsheetml/2006/main" count="126" uniqueCount="104">
  <si>
    <t>Exercice 1</t>
  </si>
  <si>
    <t>nbre d'heures</t>
  </si>
  <si>
    <t>Taux de l'heure</t>
  </si>
  <si>
    <t>transport</t>
  </si>
  <si>
    <t>Total</t>
  </si>
  <si>
    <t>Facture</t>
  </si>
  <si>
    <t>a</t>
  </si>
  <si>
    <t>b</t>
  </si>
  <si>
    <t>distance parcourue</t>
  </si>
  <si>
    <t>nombre d'heures</t>
  </si>
  <si>
    <t>total</t>
  </si>
  <si>
    <t>vitesse (km/h)</t>
  </si>
  <si>
    <t>c</t>
  </si>
  <si>
    <t>Solde du compte de Sophia</t>
  </si>
  <si>
    <t>retrait par mois</t>
  </si>
  <si>
    <t>nombre de mois</t>
  </si>
  <si>
    <t>Balance</t>
  </si>
  <si>
    <t>Bourse total</t>
  </si>
  <si>
    <t>d</t>
  </si>
  <si>
    <t>consommation d'essence totale</t>
  </si>
  <si>
    <t>nombre de kilomètres</t>
  </si>
  <si>
    <t>consommation moyenne (litre par 100 km)</t>
  </si>
  <si>
    <t>total de litres</t>
  </si>
  <si>
    <t>rémunération hebdomadaire de Valérie</t>
  </si>
  <si>
    <t>salaire de base</t>
  </si>
  <si>
    <t>nombre de cartes vendues</t>
  </si>
  <si>
    <t>prime</t>
  </si>
  <si>
    <t>f.</t>
  </si>
  <si>
    <t>Coût total du souper</t>
  </si>
  <si>
    <t>location salle</t>
  </si>
  <si>
    <t>coût par invité</t>
  </si>
  <si>
    <t>nombre d'invités</t>
  </si>
  <si>
    <t>g</t>
  </si>
  <si>
    <t>Coût total selon la masse</t>
  </si>
  <si>
    <t>coût du kg</t>
  </si>
  <si>
    <t>masse</t>
  </si>
  <si>
    <t>h</t>
  </si>
  <si>
    <t>Coût des kiwis</t>
  </si>
  <si>
    <t>prix par 100 gr</t>
  </si>
  <si>
    <t>masse (en grammes)</t>
  </si>
  <si>
    <t>i</t>
  </si>
  <si>
    <t>e</t>
  </si>
  <si>
    <t>Distance parcourue</t>
  </si>
  <si>
    <t>vitess (km/h)</t>
  </si>
  <si>
    <t>durées (en heures)</t>
  </si>
  <si>
    <t>Total (km)</t>
  </si>
  <si>
    <t>j</t>
  </si>
  <si>
    <t>Argent remis</t>
  </si>
  <si>
    <t>don par chausson</t>
  </si>
  <si>
    <t>nbre de chaussons</t>
  </si>
  <si>
    <t>Don initial</t>
  </si>
  <si>
    <t>k</t>
  </si>
  <si>
    <t xml:space="preserve">Montant total déposé </t>
  </si>
  <si>
    <t>héritage</t>
  </si>
  <si>
    <t>dépôt hebdomadaire</t>
  </si>
  <si>
    <t>nbre de semaines</t>
  </si>
  <si>
    <t>l</t>
  </si>
  <si>
    <t>prix de la voiture</t>
  </si>
  <si>
    <t>peiement mensuel</t>
  </si>
  <si>
    <t>durée (nombre de mois)</t>
  </si>
  <si>
    <t>m</t>
  </si>
  <si>
    <t>Coût total de la sortie</t>
  </si>
  <si>
    <t>location autobus</t>
  </si>
  <si>
    <t>coût d'une entrée</t>
  </si>
  <si>
    <t>nombre de participants</t>
  </si>
  <si>
    <t>n</t>
  </si>
  <si>
    <t>Coût annuel d'essence</t>
  </si>
  <si>
    <t>prix du litre</t>
  </si>
  <si>
    <t>nombre de km parcourus</t>
  </si>
  <si>
    <t>consommation moyenne (l/100km)</t>
  </si>
  <si>
    <t>o</t>
  </si>
  <si>
    <t>Montant total</t>
  </si>
  <si>
    <t>prix du km</t>
  </si>
  <si>
    <t>prix par minutes d'attente</t>
  </si>
  <si>
    <t>distance parcourue (km)</t>
  </si>
  <si>
    <t>nombre de minutes d'attente</t>
  </si>
  <si>
    <t>p</t>
  </si>
  <si>
    <t>q</t>
  </si>
  <si>
    <t>prix final</t>
  </si>
  <si>
    <t>mensualités ($)</t>
  </si>
  <si>
    <t>nbre de mensualités</t>
  </si>
  <si>
    <t>r</t>
  </si>
  <si>
    <t>prix de l'heure</t>
  </si>
  <si>
    <t>s</t>
  </si>
  <si>
    <t>Salaire brut</t>
  </si>
  <si>
    <t>commission par soumission</t>
  </si>
  <si>
    <t>Nbre de soumissions</t>
  </si>
  <si>
    <t>t</t>
  </si>
  <si>
    <t>Coût total de l'bonnement</t>
  </si>
  <si>
    <t>nombre de revues achetées</t>
  </si>
  <si>
    <t>prix de la revue</t>
  </si>
  <si>
    <t>u</t>
  </si>
  <si>
    <t>coût du voyage</t>
  </si>
  <si>
    <t>coût du km</t>
  </si>
  <si>
    <t>nbre de km</t>
  </si>
  <si>
    <t>v</t>
  </si>
  <si>
    <t>Quantité d'eau consommée</t>
  </si>
  <si>
    <t>durée en minutes</t>
  </si>
  <si>
    <t>débit (litres par minute)</t>
  </si>
  <si>
    <t>w</t>
  </si>
  <si>
    <t>coût unitaire</t>
  </si>
  <si>
    <r>
      <t>Coût au mètre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</si>
  <si>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mesure de la tuile en cm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</si>
  <si>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coût d'un m</t>
    </r>
    <r>
      <rPr>
        <b/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</si>
</sst>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0" fontId="0" fillId="0" borderId="0" xfId="1" applyNumberFormat="1" applyFont="1"/>
    <xf numFmtId="0" fontId="0" fillId="2" borderId="4" xfId="0" applyFill="1" applyBorder="1"/>
    <xf numFmtId="44" fontId="0" fillId="2" borderId="5" xfId="1" applyFont="1" applyFill="1" applyBorder="1"/>
    <xf numFmtId="44" fontId="0" fillId="2" borderId="6" xfId="1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>
      <alignment horizontal="center"/>
    </xf>
  </cellXfs>
  <cellStyles count="2">
    <cellStyle name="Monétaire" xfId="1" builtinId="4"/>
    <cellStyle name="Normal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B4:E5" totalsRowShown="0" dataDxfId="49" dataCellStyle="Monétaire">
  <autoFilter ref="B4:E5">
    <filterColumn colId="0" hiddenButton="1"/>
    <filterColumn colId="1" hiddenButton="1"/>
    <filterColumn colId="2" hiddenButton="1"/>
    <filterColumn colId="3" hiddenButton="1"/>
  </autoFilter>
  <tableColumns count="4">
    <tableColumn id="1" name="nbre d'heures"/>
    <tableColumn id="2" name="Taux de l'heure" dataDxfId="48" dataCellStyle="Monétaire"/>
    <tableColumn id="3" name="transport" dataDxfId="47" dataCellStyle="Monétaire">
      <calculatedColumnFormula>0.5*C5</calculatedColumnFormula>
    </tableColumn>
    <tableColumn id="4" name="Total" dataDxfId="46" dataCellStyle="Monétaire">
      <calculatedColumnFormula>(Tableau1[nbre d''heures]*Tableau1[Taux de l''heure])+Tableau1[transport]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1" name="Tableau11" displayName="Tableau11" ref="B43:E44" totalsRowShown="0" dataDxfId="28" dataCellStyle="Monétaire">
  <autoFilter ref="B43:E44">
    <filterColumn colId="0" hiddenButton="1"/>
    <filterColumn colId="1" hiddenButton="1"/>
    <filterColumn colId="2" hiddenButton="1"/>
    <filterColumn colId="3" hiddenButton="1"/>
  </autoFilter>
  <tableColumns count="4">
    <tableColumn id="1" name="Don initial" dataDxfId="27" dataCellStyle="Monétaire"/>
    <tableColumn id="2" name="don par chausson" dataDxfId="26" dataCellStyle="Monétaire"/>
    <tableColumn id="3" name="nbre de chaussons"/>
    <tableColumn id="4" name="Total" dataDxfId="25" dataCellStyle="Monétaire">
      <calculatedColumnFormula>B44+(C44*D44)</calculatedColumnFormula>
    </tableColumn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12" name="Tableau12" displayName="Tableau12" ref="B48:E49" totalsRowShown="0" dataDxfId="24" dataCellStyle="Monétaire">
  <autoFilter ref="B48:E49">
    <filterColumn colId="0" hiddenButton="1"/>
    <filterColumn colId="1" hiddenButton="1"/>
    <filterColumn colId="2" hiddenButton="1"/>
    <filterColumn colId="3" hiddenButton="1"/>
  </autoFilter>
  <tableColumns count="4">
    <tableColumn id="1" name="héritage" dataDxfId="23" dataCellStyle="Monétaire"/>
    <tableColumn id="2" name="dépôt hebdomadaire" dataDxfId="22" dataCellStyle="Monétaire"/>
    <tableColumn id="3" name="nbre de semaines"/>
    <tableColumn id="4" name="Total" dataDxfId="21" dataCellStyle="Monétaire">
      <calculatedColumnFormula>B49+(C49*D49)</calculatedColumnFormula>
    </tableColumn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3" name="Tableau13" displayName="Tableau13" ref="B53:D54" totalsRowShown="0">
  <autoFilter ref="B53:D54">
    <filterColumn colId="0" hiddenButton="1"/>
    <filterColumn colId="1" hiddenButton="1"/>
    <filterColumn colId="2" hiddenButton="1"/>
  </autoFilter>
  <tableColumns count="3">
    <tableColumn id="1" name="peiement mensuel" dataDxfId="20" dataCellStyle="Monétaire"/>
    <tableColumn id="2" name="durée (nombre de mois)"/>
    <tableColumn id="3" name="total" dataDxfId="19" dataCellStyle="Monétaire">
      <calculatedColumnFormula>B54*C54</calculatedColumnFormula>
    </tableColumn>
  </tableColumns>
  <tableStyleInfo name="TableStyleLight3" showFirstColumn="0" showLastColumn="0" showRowStripes="1" showColumnStripes="0"/>
</table>
</file>

<file path=xl/tables/table13.xml><?xml version="1.0" encoding="utf-8"?>
<table xmlns="http://schemas.openxmlformats.org/spreadsheetml/2006/main" id="14" name="Tableau14" displayName="Tableau14" ref="B58:E59" totalsRowShown="0" dataDxfId="18" dataCellStyle="Monétaire">
  <autoFilter ref="B58:E59">
    <filterColumn colId="0" hiddenButton="1"/>
    <filterColumn colId="1" hiddenButton="1"/>
    <filterColumn colId="2" hiddenButton="1"/>
    <filterColumn colId="3" hiddenButton="1"/>
  </autoFilter>
  <tableColumns count="4">
    <tableColumn id="1" name="location autobus" dataDxfId="17" dataCellStyle="Monétaire"/>
    <tableColumn id="2" name="coût d'une entrée" dataDxfId="16" dataCellStyle="Monétaire"/>
    <tableColumn id="3" name="nombre de participants"/>
    <tableColumn id="4" name="Total" dataDxfId="15" dataCellStyle="Monétaire">
      <calculatedColumnFormula>B59+C59*D59</calculatedColumnFormula>
    </tableColumn>
  </tableColumns>
  <tableStyleInfo name="TableStyleLight4" showFirstColumn="0" showLastColumn="0" showRowStripes="1" showColumnStripes="0"/>
</table>
</file>

<file path=xl/tables/table14.xml><?xml version="1.0" encoding="utf-8"?>
<table xmlns="http://schemas.openxmlformats.org/spreadsheetml/2006/main" id="15" name="Tableau15" displayName="Tableau15" ref="B63:E64" totalsRowShown="0">
  <autoFilter ref="B63:E64">
    <filterColumn colId="0" hiddenButton="1"/>
    <filterColumn colId="1" hiddenButton="1"/>
    <filterColumn colId="2" hiddenButton="1"/>
    <filterColumn colId="3" hiddenButton="1"/>
  </autoFilter>
  <tableColumns count="4">
    <tableColumn id="1" name="prix du litre" dataDxfId="14" dataCellStyle="Monétaire"/>
    <tableColumn id="2" name="consommation moyenne (l/100km)"/>
    <tableColumn id="3" name="nombre de km parcourus"/>
    <tableColumn id="4" name="Total" dataDxfId="13" dataCellStyle="Monétaire">
      <calculatedColumnFormula>B64*C64*(D64/100)</calculatedColumnFormula>
    </tableColumn>
  </tableColumns>
  <tableStyleInfo name="TableStyleLight5" showFirstColumn="0" showLastColumn="0" showRowStripes="1" showColumnStripes="0"/>
</table>
</file>

<file path=xl/tables/table15.xml><?xml version="1.0" encoding="utf-8"?>
<table xmlns="http://schemas.openxmlformats.org/spreadsheetml/2006/main" id="16" name="Tableau16" displayName="Tableau16" ref="B67:D68" totalsRowShown="0" dataDxfId="12" dataCellStyle="Monétaire">
  <autoFilter ref="B67:D68">
    <filterColumn colId="0" hiddenButton="1"/>
    <filterColumn colId="1" hiddenButton="1"/>
    <filterColumn colId="2" hiddenButton="1"/>
  </autoFilter>
  <tableColumns count="3">
    <tableColumn id="1" name="prix du km" dataDxfId="11" dataCellStyle="Monétaire"/>
    <tableColumn id="2" name="distance parcourue (km)"/>
    <tableColumn id="5" name="Total" dataDxfId="10" dataCellStyle="Monétaire">
      <calculatedColumnFormula>Tableau16[prix du km]*Tableau16[distance parcourue (km)]</calculatedColumnFormula>
    </tableColumn>
  </tableColumns>
  <tableStyleInfo name="TableStyleLight6" showFirstColumn="0" showLastColumn="0" showRowStripes="1" showColumnStripes="0"/>
</table>
</file>

<file path=xl/tables/table16.xml><?xml version="1.0" encoding="utf-8"?>
<table xmlns="http://schemas.openxmlformats.org/spreadsheetml/2006/main" id="18" name="Tableau1619" displayName="Tableau1619" ref="B72:F73" totalsRowShown="0" dataDxfId="9" dataCellStyle="Monétaire">
  <autoFilter ref="B72:F7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rix du km" dataDxfId="8" dataCellStyle="Monétaire"/>
    <tableColumn id="2" name="distance parcourue (km)"/>
    <tableColumn id="3" name="prix par minutes d'attente" dataDxfId="7" dataCellStyle="Monétaire"/>
    <tableColumn id="4" name="nombre de minutes d'attente"/>
    <tableColumn id="5" name="Total" dataDxfId="6" dataCellStyle="Monétaire">
      <calculatedColumnFormula>(B73*C73)+(D73*E73)</calculatedColumnFormula>
    </tableColumn>
  </tableColumns>
  <tableStyleInfo name="TableStyleLight6" showFirstColumn="0" showLastColumn="0" showRowStripes="1" showColumnStripes="0"/>
</table>
</file>

<file path=xl/tables/table17.xml><?xml version="1.0" encoding="utf-8"?>
<table xmlns="http://schemas.openxmlformats.org/spreadsheetml/2006/main" id="19" name="Tableau19" displayName="Tableau19" ref="B77:D78" totalsRowShown="0">
  <autoFilter ref="B77:D78">
    <filterColumn colId="0" hiddenButton="1"/>
    <filterColumn colId="1" hiddenButton="1"/>
    <filterColumn colId="2" hiddenButton="1"/>
  </autoFilter>
  <tableColumns count="3">
    <tableColumn id="1" name="mensualités ($)" dataCellStyle="Monétaire"/>
    <tableColumn id="2" name="nbre de mensualités"/>
    <tableColumn id="3" name="Total" dataCellStyle="Monétaire">
      <calculatedColumnFormula>B78*C78</calculatedColumnFormula>
    </tableColumn>
  </tableColumns>
  <tableStyleInfo name="TableStyleLight7" showFirstColumn="0" showLastColumn="0" showRowStripes="1" showColumnStripes="0"/>
</table>
</file>

<file path=xl/tables/table18.xml><?xml version="1.0" encoding="utf-8"?>
<table xmlns="http://schemas.openxmlformats.org/spreadsheetml/2006/main" id="20" name="Tableau20" displayName="Tableau20" ref="B82:D83" totalsRowShown="0">
  <autoFilter ref="B82:D83">
    <filterColumn colId="0" hiddenButton="1"/>
    <filterColumn colId="1" hiddenButton="1"/>
    <filterColumn colId="2" hiddenButton="1"/>
  </autoFilter>
  <tableColumns count="3">
    <tableColumn id="1" name="prix de l'heure" dataDxfId="5" dataCellStyle="Monétaire"/>
    <tableColumn id="2" name="nombre d'heures"/>
    <tableColumn id="3" name="Total" dataDxfId="4" dataCellStyle="Monétaire">
      <calculatedColumnFormula>B83*C83</calculatedColumnFormula>
    </tableColumn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21" name="Tableau21" displayName="Tableau21" ref="B86:D87" totalsRowShown="0">
  <autoFilter ref="B86:D87">
    <filterColumn colId="0" hiddenButton="1"/>
    <filterColumn colId="1" hiddenButton="1"/>
    <filterColumn colId="2" hiddenButton="1"/>
  </autoFilter>
  <tableColumns count="3">
    <tableColumn id="1" name="commission par soumission" dataDxfId="3" dataCellStyle="Monétaire"/>
    <tableColumn id="2" name="Nbre de soumissions"/>
    <tableColumn id="3" name="Total" dataDxfId="2" dataCellStyle="Monétaire">
      <calculatedColumnFormula>B87*C87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B8:D9" totalsRowShown="0">
  <autoFilter ref="B8:D9">
    <filterColumn colId="0" hiddenButton="1"/>
    <filterColumn colId="1" hiddenButton="1"/>
    <filterColumn colId="2" hiddenButton="1"/>
  </autoFilter>
  <tableColumns count="3">
    <tableColumn id="1" name="nombre d'heures"/>
    <tableColumn id="2" name="vitesse (km/h)"/>
    <tableColumn id="3" name="total">
      <calculatedColumnFormula>B9*C9</calculatedColumnFormula>
    </tableColumn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2" name="Tableau22" displayName="Tableau22" ref="B91:D92" totalsRowShown="0">
  <autoFilter ref="B91:D92">
    <filterColumn colId="0" hiddenButton="1"/>
    <filterColumn colId="1" hiddenButton="1"/>
    <filterColumn colId="2" hiddenButton="1"/>
  </autoFilter>
  <tableColumns count="3">
    <tableColumn id="1" name="prix de la revue" dataDxfId="1" dataCellStyle="Monétaire"/>
    <tableColumn id="2" name="nombre de revues achetées"/>
    <tableColumn id="3" name="Total" dataDxfId="0" dataCellStyle="Monétaire">
      <calculatedColumnFormula>B92*C92</calculatedColumnFormula>
    </tableColumn>
  </tableColumns>
  <tableStyleInfo name="TableStyleLight17" showFirstColumn="0" showLastColumn="0" showRowStripes="1" showColumnStripes="0"/>
</table>
</file>

<file path=xl/tables/table21.xml><?xml version="1.0" encoding="utf-8"?>
<table xmlns="http://schemas.openxmlformats.org/spreadsheetml/2006/main" id="23" name="Tableau23" displayName="Tableau23" ref="B97:D98" totalsRowShown="0">
  <autoFilter ref="B97:D98">
    <filterColumn colId="0" hiddenButton="1"/>
    <filterColumn colId="1" hiddenButton="1"/>
    <filterColumn colId="2" hiddenButton="1"/>
  </autoFilter>
  <tableColumns count="3">
    <tableColumn id="1" name="coût du km" dataCellStyle="Monétaire"/>
    <tableColumn id="2" name="nbre de km"/>
    <tableColumn id="3" name="Total" dataCellStyle="Monétaire">
      <calculatedColumnFormula>B98*C98</calculatedColumnFormula>
    </tableColumn>
  </tableColumns>
  <tableStyleInfo name="TableStyleLight19" showFirstColumn="0" showLastColumn="0" showRowStripes="1" showColumnStripes="0"/>
</table>
</file>

<file path=xl/tables/table22.xml><?xml version="1.0" encoding="utf-8"?>
<table xmlns="http://schemas.openxmlformats.org/spreadsheetml/2006/main" id="24" name="Tableau24" displayName="Tableau24" ref="B102:D103" totalsRowShown="0">
  <autoFilter ref="B102:D103">
    <filterColumn colId="0" hiddenButton="1"/>
    <filterColumn colId="1" hiddenButton="1"/>
    <filterColumn colId="2" hiddenButton="1"/>
  </autoFilter>
  <tableColumns count="3">
    <tableColumn id="1" name="débit (litres par minute)"/>
    <tableColumn id="2" name="durée en minutes"/>
    <tableColumn id="3" name="Total">
      <calculatedColumnFormula>B103*C103</calculatedColumnFormula>
    </tableColumn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4" name="Tableau4" displayName="Tableau4" ref="B12:E13" totalsRowShown="0" dataDxfId="45" dataCellStyle="Monétaire">
  <autoFilter ref="B12:E13">
    <filterColumn colId="0" hiddenButton="1"/>
    <filterColumn colId="1" hiddenButton="1"/>
    <filterColumn colId="2" hiddenButton="1"/>
    <filterColumn colId="3" hiddenButton="1"/>
  </autoFilter>
  <tableColumns count="4">
    <tableColumn id="1" name="Bourse total" dataDxfId="44" dataCellStyle="Monétaire"/>
    <tableColumn id="2" name="retrait par mois" dataDxfId="43" dataCellStyle="Monétaire"/>
    <tableColumn id="3" name="nombre de mois" dataDxfId="42" dataCellStyle="Monétaire"/>
    <tableColumn id="4" name="Balance" dataDxfId="41" dataCellStyle="Monétaire">
      <calculatedColumnFormula>B13-(C13*D13)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au5" displayName="Tableau5" ref="B17:D18" totalsRowShown="0">
  <autoFilter ref="B17:D18">
    <filterColumn colId="0" hiddenButton="1"/>
    <filterColumn colId="1" hiddenButton="1"/>
    <filterColumn colId="2" hiddenButton="1"/>
  </autoFilter>
  <tableColumns count="3">
    <tableColumn id="1" name="consommation moyenne (litre par 100 km)"/>
    <tableColumn id="2" name="nombre de kilomètres"/>
    <tableColumn id="3" name="total de litres">
      <calculatedColumnFormula>B18*C18/100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6" name="Tableau6" displayName="Tableau6" ref="B21:E22" totalsRowShown="0" dataDxfId="40" dataCellStyle="Monétaire">
  <autoFilter ref="B21:E22">
    <filterColumn colId="0" hiddenButton="1"/>
    <filterColumn colId="1" hiddenButton="1"/>
    <filterColumn colId="2" hiddenButton="1"/>
    <filterColumn colId="3" hiddenButton="1"/>
  </autoFilter>
  <tableColumns count="4">
    <tableColumn id="1" name="salaire de base" dataDxfId="39" dataCellStyle="Monétaire"/>
    <tableColumn id="2" name="nombre de cartes vendues"/>
    <tableColumn id="3" name="prime" dataDxfId="38" dataCellStyle="Monétaire">
      <calculatedColumnFormula>C22*5</calculatedColumnFormula>
    </tableColumn>
    <tableColumn id="4" name="total" dataDxfId="37" dataCellStyle="Monétaire">
      <calculatedColumnFormula>B22+D22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7" name="Tableau7" displayName="Tableau7" ref="B25:E26" totalsRowShown="0" dataDxfId="36" dataCellStyle="Monétaire">
  <autoFilter ref="B25:E26">
    <filterColumn colId="0" hiddenButton="1"/>
    <filterColumn colId="1" hiddenButton="1"/>
    <filterColumn colId="2" hiddenButton="1"/>
    <filterColumn colId="3" hiddenButton="1"/>
  </autoFilter>
  <tableColumns count="4">
    <tableColumn id="1" name="location salle" dataDxfId="35" dataCellStyle="Monétaire"/>
    <tableColumn id="2" name="coût par invité" dataDxfId="34" dataCellStyle="Monétaire"/>
    <tableColumn id="3" name="nombre d'invités"/>
    <tableColumn id="4" name="Total" dataDxfId="33" dataCellStyle="Monétaire">
      <calculatedColumnFormula>B26+(C26*D26)</calculatedColumnFormula>
    </tableColumn>
  </tableColumns>
  <tableStyleInfo name="TableStyleLight10" showFirstColumn="0" showLastColumn="0" showRowStripes="1" showColumnStripes="0"/>
</table>
</file>

<file path=xl/tables/table7.xml><?xml version="1.0" encoding="utf-8"?>
<table xmlns="http://schemas.openxmlformats.org/spreadsheetml/2006/main" id="8" name="Tableau8" displayName="Tableau8" ref="B29:D30" totalsRowShown="0">
  <autoFilter ref="B29:D30">
    <filterColumn colId="0" hiddenButton="1"/>
    <filterColumn colId="1" hiddenButton="1"/>
    <filterColumn colId="2" hiddenButton="1"/>
  </autoFilter>
  <tableColumns count="3">
    <tableColumn id="1" name="coût du kg" dataDxfId="32" dataCellStyle="Monétaire"/>
    <tableColumn id="2" name="masse"/>
    <tableColumn id="3" name="Total" dataDxfId="31" dataCellStyle="Monétaire">
      <calculatedColumnFormula>B30*C30</calculatedColumnFormula>
    </tableColumn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9" name="Tableau9" displayName="Tableau9" ref="B33:D34" totalsRowShown="0">
  <autoFilter ref="B33:D34">
    <filterColumn colId="0" hiddenButton="1"/>
    <filterColumn colId="1" hiddenButton="1"/>
    <filterColumn colId="2" hiddenButton="1"/>
  </autoFilter>
  <tableColumns count="3">
    <tableColumn id="1" name="prix par 100 gr" dataDxfId="30" dataCellStyle="Monétaire"/>
    <tableColumn id="2" name="masse (en grammes)"/>
    <tableColumn id="3" name="Total" dataDxfId="29" dataCellStyle="Monétaire">
      <calculatedColumnFormula>B34*(C34/100)</calculatedColumnFormula>
    </tableColumn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id="10" name="Tableau10" displayName="Tableau10" ref="B38:D39" totalsRowShown="0">
  <autoFilter ref="B38:D39">
    <filterColumn colId="0" hiddenButton="1"/>
    <filterColumn colId="1" hiddenButton="1"/>
    <filterColumn colId="2" hiddenButton="1"/>
  </autoFilter>
  <tableColumns count="3">
    <tableColumn id="1" name="vitess (km/h)"/>
    <tableColumn id="2" name="durées (en heures)"/>
    <tableColumn id="3" name="Total (km)">
      <calculatedColumnFormula>B39*C39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8"/>
  <sheetViews>
    <sheetView tabSelected="1" topLeftCell="A61" workbookViewId="0">
      <selection activeCell="B115" sqref="B115"/>
    </sheetView>
  </sheetViews>
  <sheetFormatPr baseColWidth="10" defaultRowHeight="15" x14ac:dyDescent="0.25"/>
  <cols>
    <col min="2" max="2" width="40.5703125" customWidth="1"/>
    <col min="3" max="3" width="34.140625" customWidth="1"/>
    <col min="4" max="4" width="26.140625" customWidth="1"/>
    <col min="5" max="5" width="29.140625" customWidth="1"/>
  </cols>
  <sheetData>
    <row r="2" spans="1:5" x14ac:dyDescent="0.25">
      <c r="A2" t="s">
        <v>0</v>
      </c>
    </row>
    <row r="3" spans="1:5" x14ac:dyDescent="0.25">
      <c r="B3" s="9" t="s">
        <v>5</v>
      </c>
      <c r="C3" s="9"/>
      <c r="D3" s="9"/>
      <c r="E3" s="9"/>
    </row>
    <row r="4" spans="1:5" x14ac:dyDescent="0.25">
      <c r="A4" t="s">
        <v>6</v>
      </c>
      <c r="B4" t="s">
        <v>1</v>
      </c>
      <c r="C4" t="s">
        <v>2</v>
      </c>
      <c r="D4" t="s">
        <v>3</v>
      </c>
      <c r="E4" t="s">
        <v>4</v>
      </c>
    </row>
    <row r="5" spans="1:5" x14ac:dyDescent="0.25">
      <c r="C5" s="1">
        <v>58</v>
      </c>
      <c r="D5" s="1">
        <f>0.5*C5</f>
        <v>29</v>
      </c>
      <c r="E5" s="1">
        <f>(Tableau1[nbre d''heures]*Tableau1[Taux de l''heure])+Tableau1[transport]</f>
        <v>29</v>
      </c>
    </row>
    <row r="7" spans="1:5" x14ac:dyDescent="0.25">
      <c r="A7" t="s">
        <v>7</v>
      </c>
      <c r="B7" s="9" t="s">
        <v>8</v>
      </c>
      <c r="C7" s="9"/>
      <c r="D7" s="9"/>
    </row>
    <row r="8" spans="1:5" x14ac:dyDescent="0.25">
      <c r="B8" t="s">
        <v>9</v>
      </c>
      <c r="C8" t="s">
        <v>11</v>
      </c>
      <c r="D8" t="s">
        <v>10</v>
      </c>
    </row>
    <row r="9" spans="1:5" x14ac:dyDescent="0.25">
      <c r="C9">
        <v>90</v>
      </c>
      <c r="D9">
        <f>B9*C9</f>
        <v>0</v>
      </c>
    </row>
    <row r="11" spans="1:5" x14ac:dyDescent="0.25">
      <c r="A11" t="s">
        <v>12</v>
      </c>
      <c r="B11" s="9" t="s">
        <v>13</v>
      </c>
      <c r="C11" s="9"/>
      <c r="D11" s="9"/>
    </row>
    <row r="12" spans="1:5" x14ac:dyDescent="0.25">
      <c r="B12" t="s">
        <v>17</v>
      </c>
      <c r="C12" t="s">
        <v>14</v>
      </c>
      <c r="D12" t="s">
        <v>15</v>
      </c>
      <c r="E12" t="s">
        <v>16</v>
      </c>
    </row>
    <row r="13" spans="1:5" x14ac:dyDescent="0.25">
      <c r="B13" s="1">
        <v>15000</v>
      </c>
      <c r="C13" s="1">
        <v>1100</v>
      </c>
      <c r="D13" s="2"/>
      <c r="E13" s="1">
        <f>B13-(C13*D13)</f>
        <v>15000</v>
      </c>
    </row>
    <row r="16" spans="1:5" x14ac:dyDescent="0.25">
      <c r="A16" t="s">
        <v>18</v>
      </c>
      <c r="B16" s="9" t="s">
        <v>19</v>
      </c>
      <c r="C16" s="9"/>
      <c r="D16" s="9"/>
      <c r="E16" s="9"/>
    </row>
    <row r="17" spans="1:5" x14ac:dyDescent="0.25">
      <c r="B17" t="s">
        <v>21</v>
      </c>
      <c r="C17" t="s">
        <v>20</v>
      </c>
      <c r="D17" t="s">
        <v>22</v>
      </c>
    </row>
    <row r="18" spans="1:5" x14ac:dyDescent="0.25">
      <c r="B18">
        <v>10</v>
      </c>
      <c r="D18">
        <f>B18*C18/100</f>
        <v>0</v>
      </c>
    </row>
    <row r="20" spans="1:5" x14ac:dyDescent="0.25">
      <c r="A20" t="s">
        <v>41</v>
      </c>
      <c r="B20" s="9" t="s">
        <v>23</v>
      </c>
      <c r="C20" s="9"/>
      <c r="D20" s="9"/>
      <c r="E20" s="9"/>
    </row>
    <row r="21" spans="1:5" x14ac:dyDescent="0.25">
      <c r="B21" t="s">
        <v>24</v>
      </c>
      <c r="C21" t="s">
        <v>25</v>
      </c>
      <c r="D21" t="s">
        <v>26</v>
      </c>
      <c r="E21" t="s">
        <v>10</v>
      </c>
    </row>
    <row r="22" spans="1:5" x14ac:dyDescent="0.25">
      <c r="B22" s="1">
        <v>500</v>
      </c>
      <c r="D22" s="1">
        <f>C22*5</f>
        <v>0</v>
      </c>
      <c r="E22" s="1">
        <f>B22+D22</f>
        <v>500</v>
      </c>
    </row>
    <row r="24" spans="1:5" x14ac:dyDescent="0.25">
      <c r="A24" t="s">
        <v>27</v>
      </c>
      <c r="B24" s="9" t="s">
        <v>28</v>
      </c>
      <c r="C24" s="9"/>
      <c r="D24" s="9"/>
      <c r="E24" s="9"/>
    </row>
    <row r="25" spans="1:5" x14ac:dyDescent="0.25">
      <c r="B25" t="s">
        <v>29</v>
      </c>
      <c r="C25" t="s">
        <v>30</v>
      </c>
      <c r="D25" t="s">
        <v>31</v>
      </c>
      <c r="E25" t="s">
        <v>4</v>
      </c>
    </row>
    <row r="26" spans="1:5" x14ac:dyDescent="0.25">
      <c r="B26" s="1">
        <v>225</v>
      </c>
      <c r="C26" s="1">
        <v>35</v>
      </c>
      <c r="E26" s="1">
        <f>B26+(C26*D26)</f>
        <v>225</v>
      </c>
    </row>
    <row r="28" spans="1:5" x14ac:dyDescent="0.25">
      <c r="A28" t="s">
        <v>32</v>
      </c>
      <c r="B28" s="9" t="s">
        <v>33</v>
      </c>
      <c r="C28" s="9"/>
      <c r="D28" s="9"/>
    </row>
    <row r="29" spans="1:5" x14ac:dyDescent="0.25">
      <c r="B29" t="s">
        <v>34</v>
      </c>
      <c r="C29" t="s">
        <v>35</v>
      </c>
      <c r="D29" t="s">
        <v>4</v>
      </c>
    </row>
    <row r="30" spans="1:5" x14ac:dyDescent="0.25">
      <c r="B30" s="1">
        <v>42</v>
      </c>
      <c r="D30" s="1">
        <f>B30*C30</f>
        <v>0</v>
      </c>
    </row>
    <row r="32" spans="1:5" x14ac:dyDescent="0.25">
      <c r="A32" t="s">
        <v>36</v>
      </c>
      <c r="B32" s="9" t="s">
        <v>37</v>
      </c>
      <c r="C32" s="9"/>
      <c r="D32" s="9"/>
    </row>
    <row r="33" spans="1:5" x14ac:dyDescent="0.25">
      <c r="B33" t="s">
        <v>38</v>
      </c>
      <c r="C33" t="s">
        <v>39</v>
      </c>
      <c r="D33" t="s">
        <v>4</v>
      </c>
    </row>
    <row r="34" spans="1:5" x14ac:dyDescent="0.25">
      <c r="B34" s="1">
        <v>0.49</v>
      </c>
      <c r="D34" s="1">
        <f>B34*(C34/100)</f>
        <v>0</v>
      </c>
    </row>
    <row r="37" spans="1:5" x14ac:dyDescent="0.25">
      <c r="A37" t="s">
        <v>40</v>
      </c>
      <c r="B37" s="9" t="s">
        <v>42</v>
      </c>
      <c r="C37" s="9"/>
      <c r="D37" s="9"/>
    </row>
    <row r="38" spans="1:5" x14ac:dyDescent="0.25">
      <c r="B38" t="s">
        <v>43</v>
      </c>
      <c r="C38" t="s">
        <v>44</v>
      </c>
      <c r="D38" t="s">
        <v>45</v>
      </c>
    </row>
    <row r="39" spans="1:5" x14ac:dyDescent="0.25">
      <c r="B39">
        <v>80</v>
      </c>
      <c r="D39">
        <f>B39*C39</f>
        <v>0</v>
      </c>
    </row>
    <row r="42" spans="1:5" x14ac:dyDescent="0.25">
      <c r="A42" t="s">
        <v>46</v>
      </c>
      <c r="B42" s="9" t="s">
        <v>47</v>
      </c>
      <c r="C42" s="9"/>
      <c r="D42" s="9"/>
      <c r="E42" s="9"/>
    </row>
    <row r="43" spans="1:5" x14ac:dyDescent="0.25">
      <c r="B43" t="s">
        <v>50</v>
      </c>
      <c r="C43" t="s">
        <v>48</v>
      </c>
      <c r="D43" t="s">
        <v>49</v>
      </c>
      <c r="E43" t="s">
        <v>4</v>
      </c>
    </row>
    <row r="44" spans="1:5" x14ac:dyDescent="0.25">
      <c r="B44" s="1">
        <v>1000</v>
      </c>
      <c r="C44" s="1">
        <v>0.5</v>
      </c>
      <c r="E44" s="1">
        <f>B44+(C44*D44)</f>
        <v>1000</v>
      </c>
    </row>
    <row r="47" spans="1:5" x14ac:dyDescent="0.25">
      <c r="A47" t="s">
        <v>51</v>
      </c>
      <c r="B47" s="9" t="s">
        <v>52</v>
      </c>
      <c r="C47" s="9"/>
      <c r="D47" s="9"/>
      <c r="E47" s="9"/>
    </row>
    <row r="48" spans="1:5" x14ac:dyDescent="0.25">
      <c r="B48" t="s">
        <v>53</v>
      </c>
      <c r="C48" t="s">
        <v>54</v>
      </c>
      <c r="D48" t="s">
        <v>55</v>
      </c>
      <c r="E48" t="s">
        <v>4</v>
      </c>
    </row>
    <row r="49" spans="1:5" x14ac:dyDescent="0.25">
      <c r="B49" s="1">
        <v>10000</v>
      </c>
      <c r="C49" s="1">
        <v>50</v>
      </c>
      <c r="E49" s="1">
        <f>B49+(C49*D49)</f>
        <v>10000</v>
      </c>
    </row>
    <row r="52" spans="1:5" x14ac:dyDescent="0.25">
      <c r="A52" t="s">
        <v>56</v>
      </c>
      <c r="B52" s="9" t="s">
        <v>57</v>
      </c>
      <c r="C52" s="9"/>
      <c r="D52" s="9"/>
    </row>
    <row r="53" spans="1:5" x14ac:dyDescent="0.25">
      <c r="B53" t="s">
        <v>58</v>
      </c>
      <c r="C53" t="s">
        <v>59</v>
      </c>
      <c r="D53" t="s">
        <v>10</v>
      </c>
    </row>
    <row r="54" spans="1:5" x14ac:dyDescent="0.25">
      <c r="B54" s="1"/>
      <c r="D54" s="1">
        <f>B54*C54</f>
        <v>0</v>
      </c>
    </row>
    <row r="57" spans="1:5" x14ac:dyDescent="0.25">
      <c r="A57" t="s">
        <v>60</v>
      </c>
      <c r="B57" s="9" t="s">
        <v>61</v>
      </c>
      <c r="C57" s="9"/>
      <c r="D57" s="9"/>
      <c r="E57" s="9"/>
    </row>
    <row r="58" spans="1:5" x14ac:dyDescent="0.25">
      <c r="B58" t="s">
        <v>62</v>
      </c>
      <c r="C58" t="s">
        <v>63</v>
      </c>
      <c r="D58" t="s">
        <v>64</v>
      </c>
      <c r="E58" t="s">
        <v>4</v>
      </c>
    </row>
    <row r="59" spans="1:5" x14ac:dyDescent="0.25">
      <c r="B59" s="1">
        <v>120</v>
      </c>
      <c r="C59" s="1"/>
      <c r="E59" s="1">
        <f>B59+C59*D59</f>
        <v>120</v>
      </c>
    </row>
    <row r="62" spans="1:5" x14ac:dyDescent="0.25">
      <c r="A62" t="s">
        <v>65</v>
      </c>
      <c r="B62" s="9" t="s">
        <v>66</v>
      </c>
      <c r="C62" s="9"/>
      <c r="D62" s="9"/>
    </row>
    <row r="63" spans="1:5" x14ac:dyDescent="0.25">
      <c r="B63" t="s">
        <v>67</v>
      </c>
      <c r="C63" t="s">
        <v>69</v>
      </c>
      <c r="D63" t="s">
        <v>68</v>
      </c>
      <c r="E63" t="s">
        <v>4</v>
      </c>
    </row>
    <row r="64" spans="1:5" x14ac:dyDescent="0.25">
      <c r="B64" s="1"/>
      <c r="E64" s="1">
        <f>B64*C64*(D64/100)</f>
        <v>0</v>
      </c>
    </row>
    <row r="66" spans="1:6" x14ac:dyDescent="0.25">
      <c r="B66" s="9" t="s">
        <v>71</v>
      </c>
      <c r="C66" s="9"/>
      <c r="D66" s="9"/>
      <c r="E66" s="9"/>
      <c r="F66" s="9"/>
    </row>
    <row r="67" spans="1:6" x14ac:dyDescent="0.25">
      <c r="A67" t="s">
        <v>70</v>
      </c>
      <c r="B67" t="s">
        <v>72</v>
      </c>
      <c r="C67" t="s">
        <v>74</v>
      </c>
      <c r="D67" t="s">
        <v>4</v>
      </c>
    </row>
    <row r="68" spans="1:6" x14ac:dyDescent="0.25">
      <c r="B68" s="1"/>
      <c r="D68" s="1">
        <f>Tableau16[prix du km]*Tableau16[distance parcourue (km)]</f>
        <v>0</v>
      </c>
    </row>
    <row r="71" spans="1:6" x14ac:dyDescent="0.25">
      <c r="A71" t="s">
        <v>76</v>
      </c>
      <c r="B71" s="9" t="s">
        <v>71</v>
      </c>
      <c r="C71" s="9"/>
      <c r="D71" s="9"/>
      <c r="E71" s="9"/>
      <c r="F71" s="9"/>
    </row>
    <row r="72" spans="1:6" x14ac:dyDescent="0.25">
      <c r="B72" t="s">
        <v>72</v>
      </c>
      <c r="C72" t="s">
        <v>74</v>
      </c>
      <c r="D72" t="s">
        <v>73</v>
      </c>
      <c r="E72" t="s">
        <v>75</v>
      </c>
      <c r="F72" t="s">
        <v>4</v>
      </c>
    </row>
    <row r="73" spans="1:6" x14ac:dyDescent="0.25">
      <c r="B73" s="1"/>
      <c r="D73" s="1"/>
      <c r="F73" s="1">
        <f>(B73*C73)+(D73*E73)</f>
        <v>0</v>
      </c>
    </row>
    <row r="76" spans="1:6" x14ac:dyDescent="0.25">
      <c r="A76" t="s">
        <v>77</v>
      </c>
      <c r="B76" s="9" t="s">
        <v>78</v>
      </c>
      <c r="C76" s="9"/>
      <c r="D76" s="9"/>
      <c r="E76" s="9"/>
    </row>
    <row r="77" spans="1:6" x14ac:dyDescent="0.25">
      <c r="B77" t="s">
        <v>79</v>
      </c>
      <c r="C77" t="s">
        <v>80</v>
      </c>
      <c r="D77" t="s">
        <v>4</v>
      </c>
    </row>
    <row r="78" spans="1:6" x14ac:dyDescent="0.25">
      <c r="B78" s="1"/>
      <c r="D78" s="1">
        <f>B78*C78</f>
        <v>0</v>
      </c>
    </row>
    <row r="81" spans="1:4" x14ac:dyDescent="0.25">
      <c r="A81" t="s">
        <v>81</v>
      </c>
      <c r="B81" s="9" t="s">
        <v>71</v>
      </c>
      <c r="C81" s="9"/>
      <c r="D81" s="9"/>
    </row>
    <row r="82" spans="1:4" x14ac:dyDescent="0.25">
      <c r="B82" t="s">
        <v>82</v>
      </c>
      <c r="C82" t="s">
        <v>9</v>
      </c>
      <c r="D82" t="s">
        <v>4</v>
      </c>
    </row>
    <row r="83" spans="1:4" x14ac:dyDescent="0.25">
      <c r="B83" s="1"/>
      <c r="D83" s="1">
        <f>B83*C83</f>
        <v>0</v>
      </c>
    </row>
    <row r="85" spans="1:4" x14ac:dyDescent="0.25">
      <c r="B85" s="9" t="s">
        <v>84</v>
      </c>
      <c r="C85" s="9"/>
      <c r="D85" s="9"/>
    </row>
    <row r="86" spans="1:4" x14ac:dyDescent="0.25">
      <c r="A86" t="s">
        <v>83</v>
      </c>
      <c r="B86" t="s">
        <v>85</v>
      </c>
      <c r="C86" t="s">
        <v>86</v>
      </c>
      <c r="D86" t="s">
        <v>4</v>
      </c>
    </row>
    <row r="87" spans="1:4" x14ac:dyDescent="0.25">
      <c r="B87" s="1"/>
      <c r="D87" s="1">
        <f>B87*C87</f>
        <v>0</v>
      </c>
    </row>
    <row r="90" spans="1:4" x14ac:dyDescent="0.25">
      <c r="A90" t="s">
        <v>87</v>
      </c>
      <c r="B90" s="9" t="s">
        <v>88</v>
      </c>
      <c r="C90" s="9"/>
      <c r="D90" s="9"/>
    </row>
    <row r="91" spans="1:4" x14ac:dyDescent="0.25">
      <c r="B91" t="s">
        <v>90</v>
      </c>
      <c r="C91" t="s">
        <v>89</v>
      </c>
      <c r="D91" t="s">
        <v>4</v>
      </c>
    </row>
    <row r="92" spans="1:4" x14ac:dyDescent="0.25">
      <c r="B92" s="1"/>
      <c r="D92" s="1">
        <f>B92*C92</f>
        <v>0</v>
      </c>
    </row>
    <row r="96" spans="1:4" x14ac:dyDescent="0.25">
      <c r="A96" t="s">
        <v>91</v>
      </c>
      <c r="B96" s="9" t="s">
        <v>92</v>
      </c>
      <c r="C96" s="9"/>
      <c r="D96" s="9"/>
    </row>
    <row r="97" spans="1:4" x14ac:dyDescent="0.25">
      <c r="B97" t="s">
        <v>93</v>
      </c>
      <c r="C97" t="s">
        <v>94</v>
      </c>
      <c r="D97" t="s">
        <v>4</v>
      </c>
    </row>
    <row r="98" spans="1:4" x14ac:dyDescent="0.25">
      <c r="B98" s="1"/>
      <c r="D98" s="1">
        <f>B98*C98</f>
        <v>0</v>
      </c>
    </row>
    <row r="101" spans="1:4" x14ac:dyDescent="0.25">
      <c r="A101" t="s">
        <v>95</v>
      </c>
      <c r="B101" s="9" t="s">
        <v>96</v>
      </c>
      <c r="C101" s="9"/>
      <c r="D101" s="9"/>
    </row>
    <row r="102" spans="1:4" x14ac:dyDescent="0.25">
      <c r="B102" t="s">
        <v>98</v>
      </c>
      <c r="C102" t="s">
        <v>97</v>
      </c>
      <c r="D102" t="s">
        <v>4</v>
      </c>
    </row>
    <row r="103" spans="1:4" x14ac:dyDescent="0.25">
      <c r="D103">
        <f>B103*C103</f>
        <v>0</v>
      </c>
    </row>
    <row r="106" spans="1:4" ht="17.25" x14ac:dyDescent="0.25">
      <c r="A106" t="s">
        <v>99</v>
      </c>
      <c r="C106" t="s">
        <v>101</v>
      </c>
    </row>
    <row r="107" spans="1:4" ht="17.25" x14ac:dyDescent="0.25">
      <c r="B107" s="6" t="s">
        <v>102</v>
      </c>
      <c r="C107" s="7" t="s">
        <v>100</v>
      </c>
      <c r="D107" s="8" t="s">
        <v>103</v>
      </c>
    </row>
    <row r="108" spans="1:4" x14ac:dyDescent="0.25">
      <c r="B108" s="3"/>
      <c r="C108" s="4"/>
      <c r="D108" s="5" t="e">
        <f>(10000/B108)*C108</f>
        <v>#DIV/0!</v>
      </c>
    </row>
  </sheetData>
  <mergeCells count="22">
    <mergeCell ref="B52:D52"/>
    <mergeCell ref="B3:E3"/>
    <mergeCell ref="B7:D7"/>
    <mergeCell ref="B11:D11"/>
    <mergeCell ref="B16:E16"/>
    <mergeCell ref="B20:E20"/>
    <mergeCell ref="B24:E24"/>
    <mergeCell ref="B28:D28"/>
    <mergeCell ref="B32:D32"/>
    <mergeCell ref="B37:D37"/>
    <mergeCell ref="B42:E42"/>
    <mergeCell ref="B47:E47"/>
    <mergeCell ref="B57:E57"/>
    <mergeCell ref="B62:D62"/>
    <mergeCell ref="B66:F66"/>
    <mergeCell ref="B71:F71"/>
    <mergeCell ref="B76:E76"/>
    <mergeCell ref="B81:D81"/>
    <mergeCell ref="B85:D85"/>
    <mergeCell ref="B90:D90"/>
    <mergeCell ref="B96:D96"/>
    <mergeCell ref="B101:D101"/>
  </mergeCells>
  <pageMargins left="0.7" right="0.7" top="0.75" bottom="0.75" header="0.3" footer="0.3"/>
  <pageSetup orientation="portrait" r:id="rId1"/>
  <tableParts count="2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Chapitre 1</vt:lpstr>
      <vt:lpstr>Total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Painchaud</dc:creator>
  <cp:lastModifiedBy>Richard Painchaud</cp:lastModifiedBy>
  <dcterms:created xsi:type="dcterms:W3CDTF">2016-07-13T12:10:49Z</dcterms:created>
  <dcterms:modified xsi:type="dcterms:W3CDTF">2016-08-15T15:05:00Z</dcterms:modified>
</cp:coreProperties>
</file>