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Intégration des TIC en math\FBC\P102\"/>
    </mc:Choice>
  </mc:AlternateContent>
  <bookViews>
    <workbookView xWindow="0" yWindow="0" windowWidth="24540" windowHeight="12105" activeTab="3"/>
  </bookViews>
  <sheets>
    <sheet name="Activité1" sheetId="1" r:id="rId1"/>
    <sheet name="Activité2" sheetId="2" r:id="rId2"/>
    <sheet name="Activité3" sheetId="3" r:id="rId3"/>
    <sheet name="Réinvestissemen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K7" i="4"/>
  <c r="L7" i="4"/>
  <c r="G6" i="4"/>
  <c r="F6" i="4"/>
  <c r="E6" i="4"/>
  <c r="N7" i="4"/>
  <c r="K4" i="4"/>
  <c r="K3" i="4"/>
  <c r="D3" i="4" l="1"/>
  <c r="E3" i="4" s="1"/>
  <c r="G32" i="3"/>
  <c r="E32" i="3"/>
  <c r="B31" i="3" l="1"/>
  <c r="D30" i="3"/>
  <c r="D28" i="3"/>
  <c r="D29" i="3"/>
  <c r="D27" i="3"/>
  <c r="B24" i="3"/>
  <c r="E23" i="3"/>
  <c r="B22" i="3"/>
  <c r="D21" i="3"/>
  <c r="D20" i="3"/>
  <c r="E20" i="3" s="1"/>
  <c r="B18" i="3"/>
  <c r="E17" i="3"/>
  <c r="G17" i="3" s="1"/>
  <c r="D16" i="3"/>
  <c r="D13" i="3"/>
  <c r="D6" i="3"/>
  <c r="D5" i="3"/>
  <c r="D14" i="3"/>
  <c r="D9" i="3"/>
  <c r="D10" i="3"/>
  <c r="D11" i="3"/>
  <c r="D8" i="3"/>
  <c r="E25" i="2"/>
  <c r="D25" i="2"/>
  <c r="E24" i="2"/>
  <c r="B22" i="2"/>
  <c r="D22" i="2"/>
  <c r="B21" i="2"/>
  <c r="F15" i="2"/>
  <c r="E15" i="2"/>
  <c r="E7" i="2"/>
  <c r="E8" i="2"/>
  <c r="E9" i="2"/>
  <c r="E6" i="2"/>
  <c r="F17" i="3" l="1"/>
  <c r="J5" i="1"/>
  <c r="G5" i="1" s="1"/>
  <c r="J6" i="1"/>
  <c r="G6" i="1" s="1"/>
  <c r="J7" i="1"/>
  <c r="J8" i="1"/>
  <c r="J9" i="1"/>
  <c r="J4" i="1"/>
  <c r="G4" i="1" s="1"/>
  <c r="G9" i="1"/>
  <c r="G8" i="1"/>
  <c r="G7" i="1"/>
  <c r="B5" i="1"/>
  <c r="B6" i="1"/>
  <c r="B7" i="1"/>
  <c r="B8" i="1"/>
  <c r="B9" i="1"/>
  <c r="B4" i="1"/>
</calcChain>
</file>

<file path=xl/sharedStrings.xml><?xml version="1.0" encoding="utf-8"?>
<sst xmlns="http://schemas.openxmlformats.org/spreadsheetml/2006/main" count="86" uniqueCount="47">
  <si>
    <t>distance (km)</t>
  </si>
  <si>
    <t>Calcul de la vitesse moyenne</t>
  </si>
  <si>
    <t>Jour</t>
  </si>
  <si>
    <t>temps (h)</t>
  </si>
  <si>
    <t>vitesse km/h)</t>
  </si>
  <si>
    <t>1.</t>
  </si>
  <si>
    <t>temps (min)</t>
  </si>
  <si>
    <t>3.</t>
  </si>
  <si>
    <t>Trajets</t>
  </si>
  <si>
    <t>Distance (km)</t>
  </si>
  <si>
    <t>Calcul de la durée</t>
  </si>
  <si>
    <t>Durée</t>
  </si>
  <si>
    <t>6.</t>
  </si>
  <si>
    <t>7.</t>
  </si>
  <si>
    <t>Distance (m)</t>
  </si>
  <si>
    <t>8.</t>
  </si>
  <si>
    <t>Calcul de la vitesse</t>
  </si>
  <si>
    <t>a</t>
  </si>
  <si>
    <t>b</t>
  </si>
  <si>
    <t>9.a</t>
  </si>
  <si>
    <t>9.b</t>
  </si>
  <si>
    <t>10.</t>
  </si>
  <si>
    <t>c</t>
  </si>
  <si>
    <t>d</t>
  </si>
  <si>
    <t>11.</t>
  </si>
  <si>
    <t>heure</t>
  </si>
  <si>
    <t>minutes</t>
  </si>
  <si>
    <t>12.</t>
  </si>
  <si>
    <t>Nombre fractionnaire</t>
  </si>
  <si>
    <t>13.</t>
  </si>
  <si>
    <t>14.</t>
  </si>
  <si>
    <t>heures, minute</t>
  </si>
  <si>
    <t>15.</t>
  </si>
  <si>
    <t>16.</t>
  </si>
  <si>
    <t>e</t>
  </si>
  <si>
    <t>17.</t>
  </si>
  <si>
    <t>18. Oui</t>
  </si>
  <si>
    <t>19.</t>
  </si>
  <si>
    <t>A.</t>
  </si>
  <si>
    <t>Heure départ</t>
  </si>
  <si>
    <t>Heure d'arrivée</t>
  </si>
  <si>
    <t>B.</t>
  </si>
  <si>
    <t>L'aller et le retour prendront 3h chacun et l'arrivée se fera à 17:30. Il arrivera à temps pour son match qui débute à 19h.</t>
  </si>
  <si>
    <t>C.</t>
  </si>
  <si>
    <t>D.</t>
  </si>
  <si>
    <t>Divers</t>
  </si>
  <si>
    <t>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</si>
</sst>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2" fontId="0" fillId="0" borderId="4" xfId="0" applyNumberFormat="1" applyBorder="1"/>
    <xf numFmtId="0" fontId="0" fillId="0" borderId="0" xfId="0" applyFill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0" borderId="0" xfId="0" applyNumberFormat="1"/>
    <xf numFmtId="164" fontId="0" fillId="0" borderId="1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0" fillId="4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4" fontId="0" fillId="0" borderId="0" xfId="0" applyNumberFormat="1" applyBorder="1"/>
    <xf numFmtId="164" fontId="0" fillId="3" borderId="0" xfId="0" applyNumberFormat="1" applyFill="1" applyBorder="1"/>
    <xf numFmtId="0" fontId="0" fillId="0" borderId="0" xfId="0" applyAlignment="1">
      <alignment wrapText="1"/>
    </xf>
    <xf numFmtId="1" fontId="0" fillId="5" borderId="1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2" fontId="0" fillId="0" borderId="0" xfId="0" applyNumberFormat="1"/>
    <xf numFmtId="2" fontId="0" fillId="4" borderId="12" xfId="0" applyNumberFormat="1" applyFill="1" applyBorder="1" applyAlignment="1">
      <alignment horizontal="center" vertical="center" wrapText="1"/>
    </xf>
    <xf numFmtId="1" fontId="0" fillId="4" borderId="12" xfId="0" applyNumberFormat="1" applyFill="1" applyBorder="1" applyAlignment="1">
      <alignment horizontal="center" vertical="center"/>
    </xf>
    <xf numFmtId="1" fontId="0" fillId="0" borderId="0" xfId="0" applyNumberFormat="1" applyBorder="1"/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22" sqref="I22"/>
    </sheetView>
  </sheetViews>
  <sheetFormatPr baseColWidth="10" defaultRowHeight="15" x14ac:dyDescent="0.25"/>
  <cols>
    <col min="2" max="2" width="13.140625" bestFit="1" customWidth="1"/>
    <col min="3" max="3" width="13" bestFit="1" customWidth="1"/>
    <col min="7" max="7" width="13.140625" bestFit="1" customWidth="1"/>
    <col min="8" max="8" width="13" bestFit="1" customWidth="1"/>
    <col min="9" max="9" width="11.85546875" bestFit="1" customWidth="1"/>
    <col min="10" max="10" width="9.5703125" bestFit="1" customWidth="1"/>
  </cols>
  <sheetData>
    <row r="1" spans="1:10" x14ac:dyDescent="0.25">
      <c r="A1" t="s">
        <v>5</v>
      </c>
      <c r="F1" t="s">
        <v>7</v>
      </c>
    </row>
    <row r="2" spans="1:10" ht="15.75" thickBot="1" x14ac:dyDescent="0.3">
      <c r="B2" s="13" t="s">
        <v>1</v>
      </c>
      <c r="C2" s="13"/>
      <c r="D2" s="13"/>
      <c r="G2" s="28" t="s">
        <v>1</v>
      </c>
      <c r="H2" s="28"/>
      <c r="I2" s="28"/>
      <c r="J2" s="28"/>
    </row>
    <row r="3" spans="1:10" ht="15.75" thickTop="1" x14ac:dyDescent="0.25">
      <c r="A3" s="10" t="s">
        <v>2</v>
      </c>
      <c r="B3" s="11" t="s">
        <v>4</v>
      </c>
      <c r="C3" s="11" t="s">
        <v>0</v>
      </c>
      <c r="D3" s="12" t="s">
        <v>3</v>
      </c>
      <c r="F3" s="10" t="s">
        <v>2</v>
      </c>
      <c r="G3" s="11" t="s">
        <v>4</v>
      </c>
      <c r="H3" s="11" t="s">
        <v>0</v>
      </c>
      <c r="I3" s="11" t="s">
        <v>6</v>
      </c>
      <c r="J3" s="12" t="s">
        <v>3</v>
      </c>
    </row>
    <row r="4" spans="1:10" x14ac:dyDescent="0.25">
      <c r="A4" s="1">
        <v>1</v>
      </c>
      <c r="B4" s="7">
        <f>C4/D4</f>
        <v>10</v>
      </c>
      <c r="C4" s="2">
        <v>20</v>
      </c>
      <c r="D4" s="3">
        <v>2</v>
      </c>
      <c r="F4" s="1">
        <v>1</v>
      </c>
      <c r="G4" s="7">
        <f>H4/J4</f>
        <v>16.2</v>
      </c>
      <c r="H4" s="2">
        <v>11.34</v>
      </c>
      <c r="I4" s="9">
        <v>42</v>
      </c>
      <c r="J4" s="3">
        <f>I4/60</f>
        <v>0.7</v>
      </c>
    </row>
    <row r="5" spans="1:10" x14ac:dyDescent="0.25">
      <c r="A5" s="1">
        <v>2</v>
      </c>
      <c r="B5" s="7">
        <f t="shared" ref="B5:B9" si="0">C5/D5</f>
        <v>15.333333333333334</v>
      </c>
      <c r="C5" s="2">
        <v>46</v>
      </c>
      <c r="D5" s="3">
        <v>3</v>
      </c>
      <c r="F5" s="1">
        <v>2</v>
      </c>
      <c r="G5" s="7" t="e">
        <f t="shared" ref="G5:G9" si="1">H5/J5</f>
        <v>#DIV/0!</v>
      </c>
      <c r="H5" s="2">
        <v>46</v>
      </c>
      <c r="I5" s="2"/>
      <c r="J5" s="3">
        <f t="shared" ref="J5:J9" si="2">I5/60</f>
        <v>0</v>
      </c>
    </row>
    <row r="6" spans="1:10" x14ac:dyDescent="0.25">
      <c r="A6" s="1">
        <v>3</v>
      </c>
      <c r="B6" s="7" t="e">
        <f t="shared" si="0"/>
        <v>#DIV/0!</v>
      </c>
      <c r="C6" s="2"/>
      <c r="D6" s="3"/>
      <c r="F6" s="1">
        <v>3</v>
      </c>
      <c r="G6" s="7" t="e">
        <f t="shared" si="1"/>
        <v>#DIV/0!</v>
      </c>
      <c r="H6" s="2"/>
      <c r="I6" s="2"/>
      <c r="J6" s="3">
        <f t="shared" si="2"/>
        <v>0</v>
      </c>
    </row>
    <row r="7" spans="1:10" x14ac:dyDescent="0.25">
      <c r="A7" s="1">
        <v>4</v>
      </c>
      <c r="B7" s="7" t="e">
        <f t="shared" si="0"/>
        <v>#DIV/0!</v>
      </c>
      <c r="C7" s="2"/>
      <c r="D7" s="3"/>
      <c r="F7" s="1">
        <v>4</v>
      </c>
      <c r="G7" s="7" t="e">
        <f t="shared" si="1"/>
        <v>#DIV/0!</v>
      </c>
      <c r="H7" s="2"/>
      <c r="I7" s="2"/>
      <c r="J7" s="3">
        <f t="shared" si="2"/>
        <v>0</v>
      </c>
    </row>
    <row r="8" spans="1:10" x14ac:dyDescent="0.25">
      <c r="A8" s="1">
        <v>5</v>
      </c>
      <c r="B8" s="7" t="e">
        <f t="shared" si="0"/>
        <v>#DIV/0!</v>
      </c>
      <c r="C8" s="2"/>
      <c r="D8" s="3"/>
      <c r="F8" s="1">
        <v>5</v>
      </c>
      <c r="G8" s="7" t="e">
        <f t="shared" si="1"/>
        <v>#DIV/0!</v>
      </c>
      <c r="H8" s="2"/>
      <c r="I8" s="2"/>
      <c r="J8" s="3">
        <f t="shared" si="2"/>
        <v>0</v>
      </c>
    </row>
    <row r="9" spans="1:10" ht="15.75" thickBot="1" x14ac:dyDescent="0.3">
      <c r="A9" s="4">
        <v>6</v>
      </c>
      <c r="B9" s="8" t="e">
        <f t="shared" si="0"/>
        <v>#DIV/0!</v>
      </c>
      <c r="C9" s="5"/>
      <c r="D9" s="6"/>
      <c r="F9" s="4">
        <v>6</v>
      </c>
      <c r="G9" s="8" t="e">
        <f t="shared" si="1"/>
        <v>#DIV/0!</v>
      </c>
      <c r="H9" s="5"/>
      <c r="I9" s="5"/>
      <c r="J9" s="6">
        <f t="shared" si="2"/>
        <v>0</v>
      </c>
    </row>
    <row r="10" spans="1:10" ht="15.75" thickTop="1" x14ac:dyDescent="0.25"/>
  </sheetData>
  <mergeCells count="1">
    <mergeCell ref="G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>
      <selection activeCell="D22" sqref="D22"/>
    </sheetView>
  </sheetViews>
  <sheetFormatPr baseColWidth="10" defaultRowHeight="15" x14ac:dyDescent="0.25"/>
  <cols>
    <col min="2" max="2" width="17.85546875" bestFit="1" customWidth="1"/>
    <col min="3" max="3" width="16.85546875" bestFit="1" customWidth="1"/>
    <col min="4" max="5" width="13.140625" bestFit="1" customWidth="1"/>
  </cols>
  <sheetData>
    <row r="3" spans="1:6" x14ac:dyDescent="0.25">
      <c r="A3" t="s">
        <v>12</v>
      </c>
      <c r="C3" s="14"/>
      <c r="D3" s="14"/>
    </row>
    <row r="4" spans="1:6" ht="15.75" thickBot="1" x14ac:dyDescent="0.3">
      <c r="C4" s="13" t="s">
        <v>10</v>
      </c>
      <c r="D4" s="13"/>
      <c r="E4" s="13"/>
    </row>
    <row r="5" spans="1:6" ht="15.75" thickTop="1" x14ac:dyDescent="0.25">
      <c r="B5" s="10" t="s">
        <v>8</v>
      </c>
      <c r="C5" s="15" t="s">
        <v>4</v>
      </c>
      <c r="D5" s="15" t="s">
        <v>9</v>
      </c>
      <c r="E5" s="16" t="s">
        <v>11</v>
      </c>
    </row>
    <row r="6" spans="1:6" x14ac:dyDescent="0.25">
      <c r="B6" s="1">
        <v>1</v>
      </c>
      <c r="C6" s="1">
        <v>20</v>
      </c>
      <c r="D6" s="1">
        <v>31</v>
      </c>
      <c r="E6" s="18">
        <f>D6/C6/24</f>
        <v>6.458333333333334E-2</v>
      </c>
    </row>
    <row r="7" spans="1:6" x14ac:dyDescent="0.25">
      <c r="B7" s="1">
        <v>2</v>
      </c>
      <c r="C7" s="1">
        <v>20</v>
      </c>
      <c r="D7" s="1">
        <v>15</v>
      </c>
      <c r="E7" s="18">
        <f t="shared" ref="E7:E9" si="0">D7/C7/24</f>
        <v>3.125E-2</v>
      </c>
    </row>
    <row r="8" spans="1:6" x14ac:dyDescent="0.25">
      <c r="B8" s="1">
        <v>3</v>
      </c>
      <c r="C8" s="1">
        <v>20</v>
      </c>
      <c r="D8" s="1">
        <v>22</v>
      </c>
      <c r="E8" s="18">
        <f t="shared" si="0"/>
        <v>4.5833333333333337E-2</v>
      </c>
    </row>
    <row r="9" spans="1:6" ht="15.75" thickBot="1" x14ac:dyDescent="0.3">
      <c r="B9" s="4">
        <v>4</v>
      </c>
      <c r="C9" s="4">
        <v>20</v>
      </c>
      <c r="D9" s="4">
        <v>9</v>
      </c>
      <c r="E9" s="19">
        <f t="shared" si="0"/>
        <v>1.8749999999999999E-2</v>
      </c>
    </row>
    <row r="10" spans="1:6" ht="15.75" thickTop="1" x14ac:dyDescent="0.25"/>
    <row r="13" spans="1:6" ht="15.75" thickBot="1" x14ac:dyDescent="0.3"/>
    <row r="14" spans="1:6" ht="15.75" thickTop="1" x14ac:dyDescent="0.25">
      <c r="A14" t="s">
        <v>13</v>
      </c>
      <c r="B14" s="10" t="s">
        <v>8</v>
      </c>
      <c r="C14" s="15" t="s">
        <v>4</v>
      </c>
      <c r="D14" s="15" t="s">
        <v>14</v>
      </c>
      <c r="E14" s="15" t="s">
        <v>9</v>
      </c>
      <c r="F14" s="16" t="s">
        <v>11</v>
      </c>
    </row>
    <row r="15" spans="1:6" x14ac:dyDescent="0.25">
      <c r="C15">
        <v>20</v>
      </c>
      <c r="D15">
        <v>5550</v>
      </c>
      <c r="E15">
        <f>D15/1000</f>
        <v>5.55</v>
      </c>
      <c r="F15" s="17">
        <f>E15/C15/24</f>
        <v>1.1562499999999998E-2</v>
      </c>
    </row>
    <row r="18" spans="1:6" x14ac:dyDescent="0.25">
      <c r="A18" t="s">
        <v>15</v>
      </c>
      <c r="B18" t="s">
        <v>16</v>
      </c>
    </row>
    <row r="19" spans="1:6" ht="15.75" thickBot="1" x14ac:dyDescent="0.3"/>
    <row r="20" spans="1:6" ht="15.75" thickTop="1" x14ac:dyDescent="0.25">
      <c r="B20" s="15" t="s">
        <v>4</v>
      </c>
      <c r="C20" s="15" t="s">
        <v>14</v>
      </c>
      <c r="D20" s="15" t="s">
        <v>9</v>
      </c>
      <c r="E20" s="16" t="s">
        <v>11</v>
      </c>
    </row>
    <row r="21" spans="1:6" x14ac:dyDescent="0.25">
      <c r="A21" t="s">
        <v>17</v>
      </c>
      <c r="B21" s="21">
        <f>D21/E21/24</f>
        <v>16</v>
      </c>
      <c r="D21">
        <v>20</v>
      </c>
      <c r="E21" s="17">
        <v>5.2083333333333336E-2</v>
      </c>
    </row>
    <row r="22" spans="1:6" x14ac:dyDescent="0.25">
      <c r="A22" t="s">
        <v>18</v>
      </c>
      <c r="B22" s="21">
        <f>D22/E22</f>
        <v>22.222222222222221</v>
      </c>
      <c r="C22">
        <v>2000</v>
      </c>
      <c r="D22">
        <f>C22/1000</f>
        <v>2</v>
      </c>
      <c r="E22" s="20">
        <v>0.09</v>
      </c>
      <c r="F22" s="20"/>
    </row>
    <row r="24" spans="1:6" x14ac:dyDescent="0.25">
      <c r="A24" t="s">
        <v>19</v>
      </c>
      <c r="B24">
        <v>9</v>
      </c>
      <c r="D24">
        <v>360</v>
      </c>
      <c r="E24" s="20">
        <f>D24/B24</f>
        <v>40</v>
      </c>
    </row>
    <row r="25" spans="1:6" x14ac:dyDescent="0.25">
      <c r="A25" t="s">
        <v>20</v>
      </c>
      <c r="B25">
        <v>30</v>
      </c>
      <c r="C25">
        <v>3000</v>
      </c>
      <c r="D25">
        <f>C25/1000</f>
        <v>3</v>
      </c>
      <c r="E25" s="17">
        <f>D25/B25/24</f>
        <v>4.1666666666666666E-3</v>
      </c>
    </row>
  </sheetData>
  <conditionalFormatting sqref="B6:E9">
    <cfRule type="expression" dxfId="0" priority="5">
      <formula>AND(($D6/$C6)&gt;1)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H30" sqref="H30"/>
    </sheetView>
  </sheetViews>
  <sheetFormatPr baseColWidth="10" defaultRowHeight="15" x14ac:dyDescent="0.25"/>
  <cols>
    <col min="2" max="2" width="13.140625" bestFit="1" customWidth="1"/>
    <col min="3" max="3" width="12.140625" bestFit="1" customWidth="1"/>
    <col min="4" max="4" width="13.140625" bestFit="1" customWidth="1"/>
    <col min="5" max="5" width="13.28515625" customWidth="1"/>
    <col min="8" max="8" width="13.7109375" bestFit="1" customWidth="1"/>
  </cols>
  <sheetData>
    <row r="2" spans="1:8" ht="15.75" thickBot="1" x14ac:dyDescent="0.3">
      <c r="E2" s="29" t="s">
        <v>11</v>
      </c>
      <c r="F2" s="29"/>
      <c r="G2" s="29"/>
      <c r="H2" s="29"/>
    </row>
    <row r="3" spans="1:8" ht="30.75" thickTop="1" x14ac:dyDescent="0.25">
      <c r="B3" s="10" t="s">
        <v>4</v>
      </c>
      <c r="C3" s="15" t="s">
        <v>14</v>
      </c>
      <c r="D3" s="15" t="s">
        <v>9</v>
      </c>
      <c r="E3" s="25" t="s">
        <v>28</v>
      </c>
      <c r="F3" s="26" t="s">
        <v>25</v>
      </c>
      <c r="G3" s="26" t="s">
        <v>26</v>
      </c>
      <c r="H3" s="27" t="s">
        <v>31</v>
      </c>
    </row>
    <row r="4" spans="1:8" x14ac:dyDescent="0.25">
      <c r="A4" t="s">
        <v>27</v>
      </c>
    </row>
    <row r="5" spans="1:8" x14ac:dyDescent="0.25">
      <c r="A5">
        <v>1</v>
      </c>
      <c r="B5">
        <v>20</v>
      </c>
      <c r="D5" s="21">
        <f>B5*(G5/60)</f>
        <v>13.333333333333332</v>
      </c>
      <c r="E5" s="22"/>
      <c r="G5">
        <v>40</v>
      </c>
    </row>
    <row r="6" spans="1:8" x14ac:dyDescent="0.25">
      <c r="A6">
        <v>2</v>
      </c>
      <c r="B6">
        <v>20</v>
      </c>
      <c r="D6" s="21">
        <f>B6*(G6/60)</f>
        <v>16.666666666666668</v>
      </c>
      <c r="E6" s="22"/>
      <c r="G6">
        <v>50</v>
      </c>
    </row>
    <row r="7" spans="1:8" x14ac:dyDescent="0.25">
      <c r="A7" t="s">
        <v>21</v>
      </c>
    </row>
    <row r="8" spans="1:8" x14ac:dyDescent="0.25">
      <c r="A8" t="s">
        <v>17</v>
      </c>
      <c r="B8">
        <v>10</v>
      </c>
      <c r="D8" s="23">
        <f>E8*B8</f>
        <v>58</v>
      </c>
      <c r="E8">
        <v>5.8</v>
      </c>
    </row>
    <row r="9" spans="1:8" x14ac:dyDescent="0.25">
      <c r="A9" t="s">
        <v>18</v>
      </c>
      <c r="B9">
        <v>148</v>
      </c>
      <c r="D9" s="23">
        <f t="shared" ref="D9:D11" si="0">E9*B9</f>
        <v>1894.4</v>
      </c>
      <c r="E9">
        <v>12.8</v>
      </c>
    </row>
    <row r="10" spans="1:8" x14ac:dyDescent="0.25">
      <c r="A10" t="s">
        <v>22</v>
      </c>
      <c r="B10">
        <v>12</v>
      </c>
      <c r="D10" s="23">
        <f t="shared" si="0"/>
        <v>10.199999999999999</v>
      </c>
      <c r="E10">
        <v>0.85</v>
      </c>
    </row>
    <row r="11" spans="1:8" x14ac:dyDescent="0.25">
      <c r="A11" t="s">
        <v>23</v>
      </c>
      <c r="B11">
        <v>0.45800000000000002</v>
      </c>
      <c r="D11" s="23">
        <f t="shared" si="0"/>
        <v>98.47</v>
      </c>
      <c r="E11">
        <v>215</v>
      </c>
    </row>
    <row r="12" spans="1:8" x14ac:dyDescent="0.25">
      <c r="A12" t="s">
        <v>24</v>
      </c>
    </row>
    <row r="13" spans="1:8" x14ac:dyDescent="0.25">
      <c r="A13" t="s">
        <v>17</v>
      </c>
      <c r="B13">
        <v>120</v>
      </c>
      <c r="D13" s="24">
        <f>B13*((60*F13)+G13)/60</f>
        <v>576</v>
      </c>
      <c r="E13" s="17"/>
      <c r="F13">
        <v>4</v>
      </c>
      <c r="G13">
        <v>48</v>
      </c>
    </row>
    <row r="14" spans="1:8" x14ac:dyDescent="0.25">
      <c r="A14" t="s">
        <v>18</v>
      </c>
      <c r="B14">
        <v>22</v>
      </c>
      <c r="D14" s="24">
        <f>B14*((60*F14)+G14)/60</f>
        <v>8.4333333333333336</v>
      </c>
      <c r="E14" s="17"/>
      <c r="G14">
        <v>23</v>
      </c>
    </row>
    <row r="16" spans="1:8" x14ac:dyDescent="0.25">
      <c r="A16" t="s">
        <v>29</v>
      </c>
      <c r="B16">
        <v>20</v>
      </c>
      <c r="D16" s="24">
        <f>B16*((60*F16)+G16)/60</f>
        <v>36.666666666666664</v>
      </c>
      <c r="F16">
        <v>1</v>
      </c>
      <c r="G16">
        <v>50</v>
      </c>
    </row>
    <row r="17" spans="1:7" x14ac:dyDescent="0.25">
      <c r="A17" t="s">
        <v>30</v>
      </c>
      <c r="B17">
        <v>20</v>
      </c>
      <c r="D17">
        <v>22</v>
      </c>
      <c r="E17">
        <f>D17/B17</f>
        <v>1.1000000000000001</v>
      </c>
      <c r="F17" s="23">
        <f>INT(E17)</f>
        <v>1</v>
      </c>
      <c r="G17" s="23">
        <f>MOD(E17,1)*60</f>
        <v>6.0000000000000053</v>
      </c>
    </row>
    <row r="18" spans="1:7" x14ac:dyDescent="0.25">
      <c r="A18" t="s">
        <v>32</v>
      </c>
      <c r="B18" s="24">
        <f>D18/(G18/60)</f>
        <v>26.666666666666664</v>
      </c>
      <c r="D18">
        <v>12</v>
      </c>
      <c r="G18">
        <v>27</v>
      </c>
    </row>
    <row r="19" spans="1:7" x14ac:dyDescent="0.25">
      <c r="A19" t="s">
        <v>33</v>
      </c>
    </row>
    <row r="20" spans="1:7" x14ac:dyDescent="0.25">
      <c r="A20" t="s">
        <v>17</v>
      </c>
      <c r="B20">
        <v>200</v>
      </c>
      <c r="C20">
        <v>350000</v>
      </c>
      <c r="D20">
        <f>C20/1000</f>
        <v>350</v>
      </c>
      <c r="E20" s="23">
        <f>D20/B20</f>
        <v>1.75</v>
      </c>
    </row>
    <row r="21" spans="1:7" x14ac:dyDescent="0.25">
      <c r="A21" t="s">
        <v>18</v>
      </c>
      <c r="B21">
        <v>15</v>
      </c>
      <c r="D21" s="23">
        <f>B21*F21+(B21*G21/60)</f>
        <v>21.75</v>
      </c>
      <c r="F21">
        <v>1</v>
      </c>
      <c r="G21">
        <v>27</v>
      </c>
    </row>
    <row r="22" spans="1:7" x14ac:dyDescent="0.25">
      <c r="A22" t="s">
        <v>22</v>
      </c>
      <c r="B22" s="23">
        <f>G22/60*D22</f>
        <v>50</v>
      </c>
      <c r="D22">
        <v>200</v>
      </c>
      <c r="G22">
        <v>15</v>
      </c>
    </row>
    <row r="23" spans="1:7" x14ac:dyDescent="0.25">
      <c r="A23" t="s">
        <v>23</v>
      </c>
      <c r="B23">
        <v>105</v>
      </c>
      <c r="D23">
        <v>422</v>
      </c>
      <c r="E23" s="24">
        <f>D23/B23</f>
        <v>4.019047619047619</v>
      </c>
    </row>
    <row r="24" spans="1:7" x14ac:dyDescent="0.25">
      <c r="A24" t="s">
        <v>34</v>
      </c>
      <c r="B24" s="23">
        <f>C24/1000/E24</f>
        <v>11.999999999999998</v>
      </c>
      <c r="C24">
        <v>600</v>
      </c>
      <c r="E24">
        <v>0.05</v>
      </c>
    </row>
    <row r="26" spans="1:7" x14ac:dyDescent="0.25">
      <c r="A26" t="s">
        <v>35</v>
      </c>
    </row>
    <row r="27" spans="1:7" x14ac:dyDescent="0.25">
      <c r="A27" t="s">
        <v>17</v>
      </c>
      <c r="B27">
        <v>200</v>
      </c>
      <c r="D27" s="23">
        <f>E27*B27</f>
        <v>600</v>
      </c>
      <c r="E27">
        <v>3</v>
      </c>
    </row>
    <row r="28" spans="1:7" x14ac:dyDescent="0.25">
      <c r="A28" t="s">
        <v>18</v>
      </c>
      <c r="B28">
        <v>250</v>
      </c>
      <c r="D28" s="23">
        <f t="shared" ref="D28:D29" si="1">E28*B28</f>
        <v>312.5</v>
      </c>
      <c r="E28">
        <v>1.25</v>
      </c>
    </row>
    <row r="29" spans="1:7" x14ac:dyDescent="0.25">
      <c r="A29" t="s">
        <v>22</v>
      </c>
      <c r="B29">
        <v>225</v>
      </c>
      <c r="D29" s="23">
        <f t="shared" si="1"/>
        <v>168.75</v>
      </c>
      <c r="E29">
        <v>0.75</v>
      </c>
    </row>
    <row r="30" spans="1:7" x14ac:dyDescent="0.25">
      <c r="A30" t="s">
        <v>23</v>
      </c>
      <c r="B30">
        <v>200</v>
      </c>
      <c r="D30" s="23">
        <f>F30*B30+(G30/60*B30)</f>
        <v>240</v>
      </c>
      <c r="F30">
        <v>1</v>
      </c>
      <c r="G30">
        <v>12</v>
      </c>
    </row>
    <row r="31" spans="1:7" x14ac:dyDescent="0.25">
      <c r="A31" t="s">
        <v>36</v>
      </c>
      <c r="B31" s="23">
        <f>D31/(F31+(G31/60))</f>
        <v>100</v>
      </c>
      <c r="D31">
        <v>250</v>
      </c>
      <c r="F31">
        <v>2</v>
      </c>
      <c r="G31">
        <v>30</v>
      </c>
    </row>
    <row r="32" spans="1:7" x14ac:dyDescent="0.25">
      <c r="A32" t="s">
        <v>37</v>
      </c>
      <c r="B32">
        <v>12</v>
      </c>
      <c r="C32">
        <v>1200</v>
      </c>
      <c r="D32">
        <v>1.2</v>
      </c>
      <c r="E32">
        <f>D32/B32</f>
        <v>9.9999999999999992E-2</v>
      </c>
      <c r="G32" s="23">
        <f>E32*60</f>
        <v>5.9999999999999991</v>
      </c>
    </row>
  </sheetData>
  <mergeCells count="1">
    <mergeCell ref="E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C11" sqref="C11"/>
    </sheetView>
  </sheetViews>
  <sheetFormatPr baseColWidth="10" defaultRowHeight="15" x14ac:dyDescent="0.25"/>
  <cols>
    <col min="1" max="1" width="2.85546875" bestFit="1" customWidth="1"/>
    <col min="2" max="2" width="13.140625" bestFit="1" customWidth="1"/>
    <col min="3" max="3" width="12.140625" bestFit="1" customWidth="1"/>
    <col min="4" max="4" width="13.140625" bestFit="1" customWidth="1"/>
    <col min="5" max="5" width="13" style="40" customWidth="1"/>
    <col min="6" max="6" width="6.28515625" style="22" bestFit="1" customWidth="1"/>
    <col min="8" max="8" width="14.5703125" bestFit="1" customWidth="1"/>
    <col min="10" max="10" width="12.7109375" style="22" bestFit="1" customWidth="1"/>
    <col min="11" max="11" width="14.7109375" style="22" bestFit="1" customWidth="1"/>
    <col min="12" max="13" width="11.42578125" style="22"/>
    <col min="14" max="14" width="28.140625" customWidth="1"/>
  </cols>
  <sheetData>
    <row r="1" spans="1:14" ht="15.75" thickBot="1" x14ac:dyDescent="0.3">
      <c r="E1" s="29" t="s">
        <v>11</v>
      </c>
      <c r="F1" s="29"/>
      <c r="G1" s="29"/>
      <c r="H1" s="29"/>
    </row>
    <row r="2" spans="1:14" ht="31.5" thickTop="1" thickBot="1" x14ac:dyDescent="0.3">
      <c r="B2" s="30" t="s">
        <v>4</v>
      </c>
      <c r="C2" s="31" t="s">
        <v>14</v>
      </c>
      <c r="D2" s="31" t="s">
        <v>9</v>
      </c>
      <c r="E2" s="41" t="s">
        <v>28</v>
      </c>
      <c r="F2" s="42" t="s">
        <v>25</v>
      </c>
      <c r="G2" s="32" t="s">
        <v>26</v>
      </c>
      <c r="H2" s="33" t="s">
        <v>31</v>
      </c>
      <c r="J2" s="37" t="s">
        <v>39</v>
      </c>
      <c r="K2" s="38" t="s">
        <v>40</v>
      </c>
      <c r="L2" s="38" t="s">
        <v>11</v>
      </c>
      <c r="M2" s="39" t="s">
        <v>45</v>
      </c>
    </row>
    <row r="3" spans="1:14" ht="15.75" thickTop="1" x14ac:dyDescent="0.25">
      <c r="A3" t="s">
        <v>38</v>
      </c>
      <c r="B3">
        <v>90</v>
      </c>
      <c r="D3">
        <f>540/2</f>
        <v>270</v>
      </c>
      <c r="E3" s="24">
        <f>D3/B3</f>
        <v>3</v>
      </c>
      <c r="J3" s="34">
        <v>0.4375</v>
      </c>
      <c r="K3" s="35">
        <f>J3+L3</f>
        <v>0.6875</v>
      </c>
      <c r="L3" s="34">
        <v>0.25</v>
      </c>
      <c r="M3" s="34"/>
    </row>
    <row r="4" spans="1:14" x14ac:dyDescent="0.25">
      <c r="A4" t="s">
        <v>41</v>
      </c>
      <c r="J4" s="34">
        <v>0.4375</v>
      </c>
      <c r="K4" s="35">
        <f>J4+L4</f>
        <v>0.72916666666666674</v>
      </c>
      <c r="L4" s="34">
        <v>0.29166666666666669</v>
      </c>
      <c r="M4" s="34">
        <v>4.1666666666666664E-2</v>
      </c>
    </row>
    <row r="5" spans="1:14" ht="60" x14ac:dyDescent="0.25">
      <c r="A5" t="s">
        <v>43</v>
      </c>
      <c r="J5" s="34"/>
      <c r="K5" s="34"/>
      <c r="L5" s="34"/>
      <c r="M5" s="34"/>
      <c r="N5" s="36" t="s">
        <v>42</v>
      </c>
    </row>
    <row r="6" spans="1:14" x14ac:dyDescent="0.25">
      <c r="A6" t="s">
        <v>44</v>
      </c>
      <c r="B6">
        <v>80</v>
      </c>
      <c r="D6">
        <v>270</v>
      </c>
      <c r="E6" s="24">
        <f>D6/B6</f>
        <v>3.375</v>
      </c>
      <c r="F6" s="22">
        <f>INT(E6)</f>
        <v>3</v>
      </c>
      <c r="G6" s="22">
        <f>MOD(E6,1)*60</f>
        <v>22.5</v>
      </c>
      <c r="J6" s="34"/>
      <c r="K6" s="34"/>
      <c r="L6" s="34"/>
      <c r="M6" s="34"/>
    </row>
    <row r="7" spans="1:14" x14ac:dyDescent="0.25">
      <c r="A7" t="s">
        <v>46</v>
      </c>
      <c r="B7" s="24">
        <f>(C7/(F7+(G7/60)))</f>
        <v>87.096774193548384</v>
      </c>
      <c r="C7">
        <v>540</v>
      </c>
      <c r="F7" s="22">
        <v>6</v>
      </c>
      <c r="G7">
        <v>12</v>
      </c>
      <c r="J7" s="34">
        <v>0.4375</v>
      </c>
      <c r="K7" s="34">
        <f>J7+(INT(N7))+9*(MOD(N7,1))*60</f>
        <v>533.93749999999977</v>
      </c>
      <c r="L7" s="43" t="str">
        <f>INT(N7)&amp;":"&amp;(MOD(N7,1)*60)</f>
        <v>7:58,5</v>
      </c>
      <c r="M7" s="34"/>
      <c r="N7" s="40">
        <f>(270/90)+1+(36/60)+(270/80)</f>
        <v>7.9749999999999996</v>
      </c>
    </row>
    <row r="8" spans="1:14" x14ac:dyDescent="0.25">
      <c r="J8" s="34"/>
      <c r="K8" s="34"/>
      <c r="L8" s="34"/>
      <c r="M8" s="34"/>
    </row>
    <row r="9" spans="1:14" x14ac:dyDescent="0.25">
      <c r="M9" s="34"/>
    </row>
    <row r="10" spans="1:14" x14ac:dyDescent="0.25">
      <c r="M10" s="34"/>
    </row>
    <row r="11" spans="1:14" x14ac:dyDescent="0.25">
      <c r="M11" s="34"/>
    </row>
    <row r="12" spans="1:14" x14ac:dyDescent="0.25">
      <c r="M12" s="34"/>
    </row>
    <row r="13" spans="1:14" x14ac:dyDescent="0.25">
      <c r="M13" s="34"/>
    </row>
  </sheetData>
  <mergeCells count="1">
    <mergeCell ref="E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Activité1</vt:lpstr>
      <vt:lpstr>Activité2</vt:lpstr>
      <vt:lpstr>Activité3</vt:lpstr>
      <vt:lpstr>Réinvestissement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Painchaud</dc:creator>
  <cp:lastModifiedBy>Richard Painchaud</cp:lastModifiedBy>
  <dcterms:created xsi:type="dcterms:W3CDTF">2016-07-06T16:54:34Z</dcterms:created>
  <dcterms:modified xsi:type="dcterms:W3CDTF">2016-07-07T14:52:55Z</dcterms:modified>
</cp:coreProperties>
</file>